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<sst xmlns="http://schemas.openxmlformats.org/spreadsheetml/2006/main" count="89" uniqueCount="58">
  <si>
    <t>Table W2.C9</t>
  </si>
  <si>
    <t>Sizing Storage silos for different Cements</t>
  </si>
  <si>
    <t>sr no</t>
  </si>
  <si>
    <t>item</t>
  </si>
  <si>
    <t>unit</t>
  </si>
  <si>
    <t>factor</t>
  </si>
  <si>
    <t>clinker produced</t>
  </si>
  <si>
    <t>tpd</t>
  </si>
  <si>
    <t>cement produced</t>
  </si>
  <si>
    <t>100% OPC</t>
  </si>
  <si>
    <t>cement mill</t>
  </si>
  <si>
    <t>capacity</t>
  </si>
  <si>
    <t>tph</t>
  </si>
  <si>
    <t>cement stored</t>
  </si>
  <si>
    <t>no days</t>
  </si>
  <si>
    <t>tons</t>
  </si>
  <si>
    <t>no of silos</t>
  </si>
  <si>
    <t>capaciy each</t>
  </si>
  <si>
    <t>density cement</t>
  </si>
  <si>
    <r>
      <t>t/m</t>
    </r>
    <r>
      <rPr>
        <vertAlign val="superscript"/>
        <sz val="12"/>
        <color indexed="8"/>
        <rFont val="Times New Roman"/>
        <family val="1"/>
      </rPr>
      <t xml:space="preserve">3 </t>
    </r>
  </si>
  <si>
    <t>volume</t>
  </si>
  <si>
    <r>
      <t>m</t>
    </r>
    <r>
      <rPr>
        <vertAlign val="superscript"/>
        <sz val="12"/>
        <color indexed="8"/>
        <rFont val="Times New Roman"/>
        <family val="1"/>
      </rPr>
      <t xml:space="preserve">3 </t>
    </r>
  </si>
  <si>
    <t>h/d</t>
  </si>
  <si>
    <t xml:space="preserve">raio </t>
  </si>
  <si>
    <t>dia</t>
  </si>
  <si>
    <t>m</t>
  </si>
  <si>
    <t xml:space="preserve">height </t>
  </si>
  <si>
    <t>allow for heap</t>
  </si>
  <si>
    <t>escape air</t>
  </si>
  <si>
    <t>height above ground</t>
  </si>
  <si>
    <t>total height of top</t>
  </si>
  <si>
    <t>see Table 3.1</t>
  </si>
  <si>
    <t>100 %  PPC</t>
  </si>
  <si>
    <t>Article 3</t>
  </si>
  <si>
    <t>days</t>
  </si>
  <si>
    <t>no   of silos</t>
  </si>
  <si>
    <t>bulk density</t>
  </si>
  <si>
    <t xml:space="preserve">volume </t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</si>
  <si>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</si>
  <si>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t>heigh/ dia</t>
  </si>
  <si>
    <t xml:space="preserve">diameter </t>
  </si>
  <si>
    <t>rounding off</t>
  </si>
  <si>
    <t>height</t>
  </si>
  <si>
    <t>say</t>
  </si>
  <si>
    <t xml:space="preserve">cement produced </t>
  </si>
  <si>
    <t>TPD</t>
  </si>
  <si>
    <t>100 % BFSC</t>
  </si>
  <si>
    <t xml:space="preserve">cement stored </t>
  </si>
  <si>
    <t>no    of silos</t>
  </si>
  <si>
    <t>vol each</t>
  </si>
  <si>
    <t>Height / dia</t>
  </si>
  <si>
    <t>dimeter</t>
  </si>
  <si>
    <t>heght</t>
  </si>
  <si>
    <t>total height to top</t>
  </si>
  <si>
    <t>Note : when more than one type of cements are</t>
  </si>
  <si>
    <t>produced number and size for each type would have</t>
  </si>
  <si>
    <t>to be worked out.</t>
  </si>
  <si>
    <t>***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</si>
</sst>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GENERAL"/>
    <numFmt numFmtId="166" formatCode="0"/>
    <numFmt numFmtId="167" formatCode="0.0000000000"/>
    <numFmt numFmtId="168" formatCode="0.000000"/>
    <numFmt numFmtId="169" formatCode="0.00"/>
    <numFmt numFmtId="170" formatCode="0.00000000"/>
    <numFmt numFmtId="171" formatCode="0"/>
    <numFmt numFmtId="172" formatCode="0.000"/>
    <numFmt numFmtId="173" formatCode="0.00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6" fontId="2" fillId="0" borderId="0" xfId="20" applyNumberFormat="1" applyFont="1" applyAlignment="1">
      <alignment horizontal="center"/>
      <protection/>
    </xf>
    <xf numFmtId="166" fontId="3" fillId="0" borderId="0" xfId="20" applyNumberFormat="1" applyFont="1" applyAlignment="1">
      <alignment horizontal="center"/>
      <protection/>
    </xf>
    <xf numFmtId="167" fontId="1" fillId="0" borderId="0" xfId="20" applyNumberFormat="1" applyAlignment="1">
      <alignment horizontal="left" indent="1"/>
      <protection/>
    </xf>
    <xf numFmtId="168" fontId="1" fillId="0" borderId="0" xfId="20" applyNumberFormat="1">
      <alignment/>
      <protection/>
    </xf>
    <xf numFmtId="169" fontId="3" fillId="0" borderId="0" xfId="20" applyNumberFormat="1" applyFont="1" applyAlignment="1">
      <alignment horizontal="center"/>
      <protection/>
    </xf>
    <xf numFmtId="164" fontId="0" fillId="0" borderId="0" xfId="0" applyAlignment="1">
      <alignment horizontal="center"/>
    </xf>
    <xf numFmtId="170" fontId="1" fillId="0" borderId="0" xfId="20" applyNumberFormat="1">
      <alignment/>
      <protection/>
    </xf>
    <xf numFmtId="166" fontId="5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9" fontId="2" fillId="0" borderId="0" xfId="20" applyNumberFormat="1" applyFont="1" applyAlignment="1">
      <alignment horizontal="center"/>
      <protection/>
    </xf>
    <xf numFmtId="172" fontId="2" fillId="0" borderId="0" xfId="20" applyNumberFormat="1" applyFont="1" applyAlignment="1">
      <alignment horizontal="center"/>
      <protection/>
    </xf>
    <xf numFmtId="164" fontId="6" fillId="0" borderId="0" xfId="20" applyFont="1" applyAlignment="1">
      <alignment horizontal="center"/>
      <protection/>
    </xf>
    <xf numFmtId="173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="139" zoomScaleNormal="139" workbookViewId="0" topLeftCell="A1">
      <selection activeCell="B2" sqref="B2"/>
    </sheetView>
  </sheetViews>
  <sheetFormatPr defaultColWidth="9.140625" defaultRowHeight="12.75"/>
  <cols>
    <col min="1" max="1" width="5.7109375" style="1" customWidth="1"/>
    <col min="2" max="2" width="18.00390625" style="1" customWidth="1"/>
    <col min="3" max="3" width="8.8515625" style="1" customWidth="1"/>
    <col min="4" max="4" width="9.57421875" style="1" customWidth="1"/>
    <col min="5" max="5" width="9.7109375" style="1" customWidth="1"/>
    <col min="6" max="6" width="12.8515625" style="1" customWidth="1"/>
    <col min="7" max="16384" width="8.7109375" style="1" customWidth="1"/>
  </cols>
  <sheetData>
    <row r="1" spans="1:6" ht="12.75">
      <c r="A1" s="2"/>
      <c r="B1" s="3"/>
      <c r="C1" s="2"/>
      <c r="D1" s="2"/>
      <c r="E1" s="2"/>
      <c r="F1" s="2"/>
    </row>
    <row r="2" spans="1:6" ht="12.75">
      <c r="A2" s="4"/>
      <c r="B2" s="3" t="s">
        <v>0</v>
      </c>
      <c r="C2" s="4"/>
      <c r="D2" s="4"/>
      <c r="E2" s="4"/>
      <c r="F2" s="4"/>
    </row>
    <row r="3" spans="1:11" ht="12.75">
      <c r="A3" s="4"/>
      <c r="B3" s="4"/>
      <c r="C3" s="4"/>
      <c r="D3" s="4"/>
      <c r="E3" s="4"/>
      <c r="F3" s="4"/>
      <c r="G3"/>
      <c r="H3"/>
      <c r="I3"/>
      <c r="J3"/>
      <c r="K3"/>
    </row>
    <row r="4" spans="1:6" ht="12.75">
      <c r="A4" s="4"/>
      <c r="B4" s="3" t="s">
        <v>1</v>
      </c>
      <c r="C4" s="3"/>
      <c r="D4" s="3"/>
      <c r="E4" s="3"/>
      <c r="F4" s="4"/>
    </row>
    <row r="5" spans="1:3" ht="12.75">
      <c r="A5" s="4"/>
      <c r="B5" s="4"/>
      <c r="C5" s="4"/>
    </row>
    <row r="6" spans="1:6" ht="12.75">
      <c r="A6" s="3" t="s">
        <v>2</v>
      </c>
      <c r="B6" s="3" t="s">
        <v>3</v>
      </c>
      <c r="C6" s="3" t="s">
        <v>4</v>
      </c>
      <c r="D6" s="3" t="s">
        <v>5</v>
      </c>
      <c r="E6" s="3"/>
      <c r="F6" s="3"/>
    </row>
    <row r="7" spans="1:6" ht="12.75">
      <c r="A7" s="4"/>
      <c r="B7" s="4"/>
      <c r="C7" s="4"/>
      <c r="D7" s="4"/>
      <c r="E7" s="4"/>
      <c r="F7" s="4"/>
    </row>
    <row r="8" spans="2:6" ht="12.75">
      <c r="B8" s="5" t="s">
        <v>6</v>
      </c>
      <c r="C8" s="5" t="s">
        <v>7</v>
      </c>
      <c r="E8" s="4">
        <v>10000</v>
      </c>
      <c r="F8" s="4"/>
    </row>
    <row r="9" spans="1:6" ht="12.75">
      <c r="A9" s="4"/>
      <c r="B9" s="4"/>
      <c r="C9" s="4"/>
      <c r="D9" s="4"/>
      <c r="F9" s="4"/>
    </row>
    <row r="10" spans="1:6" ht="12.75">
      <c r="A10" s="4">
        <v>1</v>
      </c>
      <c r="B10" s="4" t="s">
        <v>8</v>
      </c>
      <c r="C10" s="4" t="s">
        <v>7</v>
      </c>
      <c r="D10" s="4">
        <v>1.27</v>
      </c>
      <c r="E10" s="4">
        <f>1.27*E8</f>
        <v>12700</v>
      </c>
      <c r="F10" s="4"/>
    </row>
    <row r="11" spans="1:6" ht="12.75">
      <c r="A11" s="4"/>
      <c r="B11" s="3" t="s">
        <v>9</v>
      </c>
      <c r="C11" s="4"/>
      <c r="D11" s="4"/>
      <c r="E11" s="4"/>
      <c r="F11" s="4"/>
    </row>
    <row r="12" spans="1:6" ht="12.75">
      <c r="A12" s="4"/>
      <c r="B12" s="4"/>
      <c r="C12" s="4"/>
      <c r="D12" s="4"/>
      <c r="E12" s="4"/>
      <c r="F12" s="4"/>
    </row>
    <row r="13" spans="1:6" ht="12.75">
      <c r="A13" s="4"/>
      <c r="B13" s="4" t="s">
        <v>10</v>
      </c>
      <c r="C13" s="4"/>
      <c r="D13" s="4"/>
      <c r="E13" s="4"/>
      <c r="F13" s="4"/>
    </row>
    <row r="14" spans="1:6" ht="12.75">
      <c r="A14" s="4"/>
      <c r="B14" s="4" t="s">
        <v>11</v>
      </c>
      <c r="C14" s="4" t="s">
        <v>12</v>
      </c>
      <c r="D14" s="4"/>
      <c r="E14" s="6">
        <f>+E10/20</f>
        <v>635</v>
      </c>
      <c r="F14" s="4"/>
    </row>
    <row r="15" spans="1:6" ht="12.75">
      <c r="A15" s="4"/>
      <c r="B15" s="4"/>
      <c r="C15" s="4"/>
      <c r="D15" s="4"/>
      <c r="E15" s="4"/>
      <c r="F15" s="4"/>
    </row>
    <row r="16" spans="1:6" ht="12.75">
      <c r="A16" s="4"/>
      <c r="B16" s="4" t="s">
        <v>13</v>
      </c>
      <c r="C16" s="4" t="s">
        <v>14</v>
      </c>
      <c r="D16" s="4">
        <v>7</v>
      </c>
      <c r="E16" s="4"/>
      <c r="F16" s="4"/>
    </row>
    <row r="17" spans="1:6" ht="12.75">
      <c r="A17" s="4"/>
      <c r="B17" s="4"/>
      <c r="C17" s="4" t="s">
        <v>15</v>
      </c>
      <c r="D17" s="4"/>
      <c r="E17" s="4">
        <f>7*E10</f>
        <v>88900</v>
      </c>
      <c r="F17" s="4"/>
    </row>
    <row r="18" spans="1:6" ht="12.75">
      <c r="A18" s="4"/>
      <c r="B18" s="4"/>
      <c r="C18" s="4"/>
      <c r="D18" s="4"/>
      <c r="E18" s="4"/>
      <c r="F18" s="4"/>
    </row>
    <row r="19" spans="1:6" ht="12.75">
      <c r="A19" s="4"/>
      <c r="B19" s="4" t="s">
        <v>16</v>
      </c>
      <c r="C19" s="4"/>
      <c r="D19" s="4"/>
      <c r="E19" s="4">
        <v>2</v>
      </c>
      <c r="F19" s="4"/>
    </row>
    <row r="20" spans="1:6" ht="12.75">
      <c r="A20" s="4"/>
      <c r="B20" s="4" t="s">
        <v>17</v>
      </c>
      <c r="C20" s="4" t="s">
        <v>15</v>
      </c>
      <c r="D20" s="4"/>
      <c r="E20" s="4">
        <f>+E17/E19</f>
        <v>44450</v>
      </c>
      <c r="F20" s="4"/>
    </row>
    <row r="21" spans="1:6" ht="12.75">
      <c r="A21" s="4"/>
      <c r="B21" s="4"/>
      <c r="C21" s="4"/>
      <c r="D21" s="4"/>
      <c r="E21" s="4"/>
      <c r="F21" s="4"/>
    </row>
    <row r="22" spans="1:6" ht="12.75">
      <c r="A22" s="4"/>
      <c r="B22" s="4" t="s">
        <v>18</v>
      </c>
      <c r="C22" s="4" t="s">
        <v>19</v>
      </c>
      <c r="D22" s="4"/>
      <c r="E22" s="4">
        <v>1.6</v>
      </c>
      <c r="F22" s="4"/>
    </row>
    <row r="23" spans="1:6" ht="12.75">
      <c r="A23" s="4"/>
      <c r="B23" s="4" t="s">
        <v>20</v>
      </c>
      <c r="C23" s="4" t="s">
        <v>21</v>
      </c>
      <c r="D23" s="4"/>
      <c r="E23" s="6">
        <f>+E20/E22</f>
        <v>27781.25</v>
      </c>
      <c r="F23" s="4"/>
    </row>
    <row r="24" spans="1:6" ht="12.75">
      <c r="A24" s="4"/>
      <c r="B24" s="4" t="s">
        <v>22</v>
      </c>
      <c r="C24" s="4" t="s">
        <v>23</v>
      </c>
      <c r="D24" s="4"/>
      <c r="E24" s="4">
        <v>3</v>
      </c>
      <c r="F24" s="4"/>
    </row>
    <row r="25" spans="1:6" ht="12.75">
      <c r="A25" s="4"/>
      <c r="B25" s="4" t="s">
        <v>24</v>
      </c>
      <c r="C25" s="4" t="s">
        <v>25</v>
      </c>
      <c r="D25" s="4"/>
      <c r="E25" s="7">
        <f>+POWER((E23/2.36),0.33)</f>
        <v>22.04840244022003</v>
      </c>
      <c r="F25" s="4"/>
    </row>
    <row r="26" spans="1:6" ht="12.75">
      <c r="A26" s="4"/>
      <c r="B26" s="4" t="s">
        <v>26</v>
      </c>
      <c r="C26" s="4" t="s">
        <v>25</v>
      </c>
      <c r="D26" s="4"/>
      <c r="E26" s="7">
        <f>3*E25</f>
        <v>66.14520732066009</v>
      </c>
      <c r="F26" s="4"/>
    </row>
    <row r="27" spans="1:6" ht="12.75">
      <c r="A27" s="4"/>
      <c r="B27" s="4" t="s">
        <v>27</v>
      </c>
      <c r="C27" s="4"/>
      <c r="D27" s="4"/>
      <c r="E27" s="7"/>
      <c r="F27" s="4"/>
    </row>
    <row r="28" spans="1:6" ht="12.75">
      <c r="A28" s="4"/>
      <c r="B28" s="4" t="s">
        <v>28</v>
      </c>
      <c r="C28" s="4" t="s">
        <v>25</v>
      </c>
      <c r="D28" s="4"/>
      <c r="E28" s="7">
        <v>3</v>
      </c>
      <c r="F28" s="4"/>
    </row>
    <row r="29" spans="1:6" ht="12.75">
      <c r="A29" s="4"/>
      <c r="B29" s="4" t="s">
        <v>29</v>
      </c>
      <c r="C29" s="4" t="s">
        <v>25</v>
      </c>
      <c r="D29" s="4"/>
      <c r="E29" s="4">
        <v>5</v>
      </c>
      <c r="F29" s="4"/>
    </row>
    <row r="30" spans="1:6" ht="12.75">
      <c r="A30" s="4"/>
      <c r="B30" s="4" t="s">
        <v>30</v>
      </c>
      <c r="C30" s="4" t="s">
        <v>25</v>
      </c>
      <c r="D30" s="4"/>
      <c r="E30" s="6">
        <f>3.2*E25+5</f>
        <v>75.5548878087041</v>
      </c>
      <c r="F30" s="4"/>
    </row>
    <row r="31" spans="1:7" ht="12.75">
      <c r="A31"/>
      <c r="B31" s="4"/>
      <c r="C31" s="4"/>
      <c r="D31" s="4"/>
      <c r="E31" s="4"/>
      <c r="F31" s="4"/>
      <c r="G31" s="4"/>
    </row>
    <row r="32" spans="1:6" ht="12.75">
      <c r="A32">
        <v>2</v>
      </c>
      <c r="B32" s="4" t="s">
        <v>8</v>
      </c>
      <c r="C32" s="4" t="s">
        <v>7</v>
      </c>
      <c r="D32" s="4">
        <v>1.86</v>
      </c>
      <c r="E32" s="4">
        <f>+1.86*E8</f>
        <v>18600</v>
      </c>
      <c r="F32" t="s">
        <v>31</v>
      </c>
    </row>
    <row r="33" spans="1:6" ht="12.75">
      <c r="A33" s="4"/>
      <c r="B33" s="3" t="s">
        <v>32</v>
      </c>
      <c r="C33" s="4"/>
      <c r="D33" s="4"/>
      <c r="E33" s="4"/>
      <c r="F33" s="4" t="s">
        <v>33</v>
      </c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 t="s">
        <v>13</v>
      </c>
      <c r="C35" s="4" t="s">
        <v>34</v>
      </c>
      <c r="D35" s="4">
        <v>3</v>
      </c>
      <c r="E35" s="4">
        <f>3*E32</f>
        <v>55800</v>
      </c>
      <c r="F35" s="4"/>
    </row>
    <row r="36" spans="1:7" ht="12.75">
      <c r="A36"/>
      <c r="B36" s="4"/>
      <c r="C36" s="4"/>
      <c r="D36" s="4"/>
      <c r="E36" s="4"/>
      <c r="F36" s="4"/>
      <c r="G36" s="4"/>
    </row>
    <row r="37" spans="1:6" ht="12.75">
      <c r="A37" s="4"/>
      <c r="B37" s="4" t="s">
        <v>35</v>
      </c>
      <c r="C37" s="4"/>
      <c r="D37" s="4"/>
      <c r="E37" s="4">
        <v>2</v>
      </c>
      <c r="F37" s="4"/>
    </row>
    <row r="38" spans="1:8" ht="12.75">
      <c r="A38" s="4"/>
      <c r="B38" s="4" t="s">
        <v>17</v>
      </c>
      <c r="C38" s="4" t="s">
        <v>15</v>
      </c>
      <c r="D38" s="4"/>
      <c r="E38" s="4">
        <f>+E35/E37</f>
        <v>27900</v>
      </c>
      <c r="F38" s="4"/>
      <c r="H38" s="8"/>
    </row>
    <row r="39" spans="1:6" ht="12.75">
      <c r="A39" s="4"/>
      <c r="B39" s="4" t="s">
        <v>36</v>
      </c>
      <c r="C39" s="4" t="s">
        <v>19</v>
      </c>
      <c r="D39" s="4"/>
      <c r="E39" s="4">
        <v>1.6</v>
      </c>
      <c r="F39" s="4"/>
    </row>
    <row r="40" spans="1:8" ht="12.75">
      <c r="A40" s="4"/>
      <c r="B40" s="4" t="s">
        <v>37</v>
      </c>
      <c r="C40" s="4" t="s">
        <v>38</v>
      </c>
      <c r="D40" s="4"/>
      <c r="E40" s="6">
        <f>+E38/1.6</f>
        <v>17437.5</v>
      </c>
      <c r="F40" s="4"/>
      <c r="H40" s="9"/>
    </row>
    <row r="41" spans="1:8" ht="12.75">
      <c r="A41" s="4"/>
      <c r="B41" s="4" t="s">
        <v>39</v>
      </c>
      <c r="C41" s="4"/>
      <c r="D41" s="4"/>
      <c r="E41" s="6">
        <v>3</v>
      </c>
      <c r="F41" s="4"/>
      <c r="H41" s="9"/>
    </row>
    <row r="42" spans="1:8" ht="12.75">
      <c r="A42" s="4"/>
      <c r="B42" s="4"/>
      <c r="C42" s="4"/>
      <c r="D42" s="4"/>
      <c r="E42" s="6"/>
      <c r="F42" s="4"/>
      <c r="H42" s="9"/>
    </row>
    <row r="43" spans="1:8" ht="12.75">
      <c r="A43" s="3" t="s">
        <v>2</v>
      </c>
      <c r="B43" s="3" t="s">
        <v>3</v>
      </c>
      <c r="C43" s="3" t="s">
        <v>4</v>
      </c>
      <c r="D43" s="3" t="s">
        <v>5</v>
      </c>
      <c r="E43" s="3"/>
      <c r="F43" s="3"/>
      <c r="G43" s="3"/>
      <c r="H43" s="9"/>
    </row>
    <row r="44" spans="1:8" ht="12.75">
      <c r="A44" s="4"/>
      <c r="B44" s="4"/>
      <c r="C44" s="4"/>
      <c r="D44" s="4"/>
      <c r="E44" s="6"/>
      <c r="F44" s="4"/>
      <c r="H44" s="9"/>
    </row>
    <row r="45" spans="1:6" ht="12.75">
      <c r="A45" s="4"/>
      <c r="B45" s="4" t="s">
        <v>40</v>
      </c>
      <c r="C45" s="4" t="s">
        <v>25</v>
      </c>
      <c r="D45" s="4"/>
      <c r="E45" s="10">
        <f>+POWER((E40/2.36),0.33)</f>
        <v>18.90727025060793</v>
      </c>
      <c r="F45" s="4"/>
    </row>
    <row r="46" spans="1:6" ht="12.75">
      <c r="A46" s="4"/>
      <c r="B46" s="4" t="s">
        <v>41</v>
      </c>
      <c r="C46" s="4"/>
      <c r="D46" s="4"/>
      <c r="E46" s="11">
        <v>19</v>
      </c>
      <c r="F46" s="4"/>
    </row>
    <row r="47" spans="1:6" ht="12.75">
      <c r="A47" s="4"/>
      <c r="B47" s="4" t="s">
        <v>42</v>
      </c>
      <c r="C47" s="4" t="s">
        <v>25</v>
      </c>
      <c r="D47" s="4"/>
      <c r="E47" s="7">
        <v>57</v>
      </c>
      <c r="F47" s="4"/>
    </row>
    <row r="48" spans="1:6" ht="12.75">
      <c r="A48" s="4"/>
      <c r="B48" s="4" t="s">
        <v>30</v>
      </c>
      <c r="C48" s="4"/>
      <c r="D48" s="4"/>
      <c r="E48" s="11">
        <f>+3.2*E46+5</f>
        <v>65.80000000000001</v>
      </c>
      <c r="F48" s="4"/>
    </row>
    <row r="49" spans="1:6" ht="12.75">
      <c r="A49" s="4"/>
      <c r="B49" s="4"/>
      <c r="C49" s="4"/>
      <c r="D49" s="4" t="s">
        <v>43</v>
      </c>
      <c r="E49" s="4">
        <v>66</v>
      </c>
      <c r="F49" s="4"/>
    </row>
    <row r="50" spans="1:6" ht="12.75">
      <c r="A50"/>
      <c r="B50"/>
      <c r="C50"/>
      <c r="D50"/>
      <c r="E50"/>
      <c r="F50"/>
    </row>
    <row r="51" spans="2:6" ht="12.75">
      <c r="B51" s="4"/>
      <c r="C51" s="4"/>
      <c r="D51" s="4"/>
      <c r="E51" s="4">
        <v>10000</v>
      </c>
      <c r="F51" s="4"/>
    </row>
    <row r="52" spans="2:6" ht="12.75">
      <c r="B52" s="4"/>
      <c r="C52" s="4"/>
      <c r="D52" s="4"/>
      <c r="E52" s="4"/>
      <c r="F52" s="4"/>
    </row>
    <row r="53" spans="1:6" ht="12.75">
      <c r="A53" s="4" t="s">
        <v>2</v>
      </c>
      <c r="B53" s="4" t="s">
        <v>44</v>
      </c>
      <c r="C53" s="4" t="s">
        <v>45</v>
      </c>
      <c r="D53" s="4">
        <v>3.46</v>
      </c>
      <c r="E53" s="4">
        <f>+3.46*E8</f>
        <v>34600</v>
      </c>
      <c r="F53" s="4" t="s">
        <v>31</v>
      </c>
    </row>
    <row r="54" spans="1:6" ht="12.75">
      <c r="A54" s="4"/>
      <c r="B54" s="3" t="s">
        <v>46</v>
      </c>
      <c r="C54" s="4"/>
      <c r="D54" s="4"/>
      <c r="E54" s="4"/>
      <c r="F54" s="4" t="s">
        <v>33</v>
      </c>
    </row>
    <row r="55" spans="1:6" ht="12.75">
      <c r="A55" s="4"/>
      <c r="B55" s="4" t="s">
        <v>47</v>
      </c>
      <c r="C55" s="4" t="s">
        <v>34</v>
      </c>
      <c r="D55" s="4">
        <v>3</v>
      </c>
      <c r="E55" s="4">
        <f>3*E53</f>
        <v>103800</v>
      </c>
      <c r="F55" s="4"/>
    </row>
    <row r="56" spans="1:6" ht="12.75">
      <c r="A56" s="4">
        <v>3</v>
      </c>
      <c r="B56" s="4"/>
      <c r="C56" s="4"/>
      <c r="D56" s="4"/>
      <c r="E56" s="4"/>
      <c r="F56" s="4"/>
    </row>
    <row r="57" spans="1:6" ht="12.75">
      <c r="A57" s="4"/>
      <c r="B57" s="4" t="s">
        <v>36</v>
      </c>
      <c r="C57" s="4"/>
      <c r="D57" s="4"/>
      <c r="E57" s="4">
        <v>1.6</v>
      </c>
      <c r="F57" s="4"/>
    </row>
    <row r="58" spans="1:6" ht="12.75">
      <c r="A58" s="4"/>
      <c r="B58" s="4" t="s">
        <v>37</v>
      </c>
      <c r="C58" s="4" t="s">
        <v>25</v>
      </c>
      <c r="D58" s="4"/>
      <c r="E58" s="6">
        <f>+E55/1.6</f>
        <v>64875</v>
      </c>
      <c r="F58" s="4"/>
    </row>
    <row r="59" spans="1:6" ht="12.75">
      <c r="A59" s="4"/>
      <c r="B59" s="4" t="s">
        <v>48</v>
      </c>
      <c r="C59" s="4"/>
      <c r="D59" s="4"/>
      <c r="E59" s="4">
        <v>2</v>
      </c>
      <c r="F59" s="4"/>
    </row>
    <row r="60" spans="1:8" ht="12.75">
      <c r="A60" s="4"/>
      <c r="B60" s="4" t="s">
        <v>49</v>
      </c>
      <c r="C60" s="4"/>
      <c r="D60" s="4"/>
      <c r="E60" s="6">
        <f>+E58/E59</f>
        <v>32437.5</v>
      </c>
      <c r="F60" s="4"/>
      <c r="H60" s="12"/>
    </row>
    <row r="61" spans="1:8" ht="12.75">
      <c r="A61" s="4"/>
      <c r="B61" s="4" t="s">
        <v>50</v>
      </c>
      <c r="C61" s="4"/>
      <c r="D61" s="4"/>
      <c r="E61" s="6">
        <v>3</v>
      </c>
      <c r="F61" s="4"/>
      <c r="H61" s="12"/>
    </row>
    <row r="62" spans="1:6" ht="12.75">
      <c r="A62" s="4"/>
      <c r="B62" s="4" t="s">
        <v>51</v>
      </c>
      <c r="C62" s="4" t="s">
        <v>25</v>
      </c>
      <c r="D62"/>
      <c r="E62" s="11">
        <f>+POWER((E58/2.36),0.33)</f>
        <v>29.16920357047565</v>
      </c>
      <c r="F62"/>
    </row>
    <row r="63" spans="1:6" ht="12.75">
      <c r="A63" s="4"/>
      <c r="B63" s="4" t="s">
        <v>41</v>
      </c>
      <c r="C63" s="4"/>
      <c r="D63" s="4"/>
      <c r="E63" s="7">
        <v>29</v>
      </c>
      <c r="F63" s="4"/>
    </row>
    <row r="64" spans="1:6" ht="12.75">
      <c r="A64" s="4"/>
      <c r="B64" s="4" t="s">
        <v>52</v>
      </c>
      <c r="C64" s="4" t="s">
        <v>25</v>
      </c>
      <c r="D64" s="4"/>
      <c r="E64" s="7">
        <v>87</v>
      </c>
      <c r="F64" s="4"/>
    </row>
    <row r="65" spans="1:6" ht="12.75">
      <c r="A65" s="4"/>
      <c r="B65" s="4"/>
      <c r="C65" s="4" t="s">
        <v>25</v>
      </c>
      <c r="D65" s="4"/>
      <c r="E65"/>
      <c r="F65" s="4"/>
    </row>
    <row r="66" spans="1:9" ht="12.75">
      <c r="A66" s="4"/>
      <c r="B66" s="4" t="s">
        <v>53</v>
      </c>
      <c r="C66" s="4" t="s">
        <v>25</v>
      </c>
      <c r="D66" s="4"/>
      <c r="E66" s="13">
        <v>98</v>
      </c>
      <c r="F66"/>
      <c r="I66" s="6"/>
    </row>
    <row r="67" spans="1:6" ht="12.75">
      <c r="A67" s="4"/>
      <c r="C67" s="4"/>
      <c r="D67" s="4"/>
      <c r="E67" s="4"/>
      <c r="F67" s="4"/>
    </row>
    <row r="68" spans="1:6" ht="12.75">
      <c r="A68" s="4"/>
      <c r="B68" s="14" t="s">
        <v>54</v>
      </c>
      <c r="C68" s="14"/>
      <c r="D68" s="14"/>
      <c r="E68" s="14"/>
      <c r="F68" s="4"/>
    </row>
    <row r="69" spans="1:6" ht="12.75">
      <c r="A69" s="4"/>
      <c r="B69" s="14" t="s">
        <v>55</v>
      </c>
      <c r="C69" s="14"/>
      <c r="D69" s="14"/>
      <c r="E69" s="14"/>
      <c r="F69" s="4"/>
    </row>
    <row r="70" spans="1:6" ht="12.75">
      <c r="A70" s="4"/>
      <c r="B70" s="14" t="s">
        <v>56</v>
      </c>
      <c r="C70" s="14"/>
      <c r="D70" s="14"/>
      <c r="E70" s="14"/>
      <c r="F70" s="4"/>
    </row>
    <row r="71" spans="1:6" ht="12.75">
      <c r="A71"/>
      <c r="B71"/>
      <c r="C71"/>
      <c r="D71"/>
      <c r="E71"/>
      <c r="F71" s="4"/>
    </row>
    <row r="72" spans="1:6" ht="12.75">
      <c r="A72"/>
      <c r="B72"/>
      <c r="C72"/>
      <c r="D72"/>
      <c r="E72"/>
      <c r="F72" s="4"/>
    </row>
    <row r="73" spans="1:6" ht="12.75">
      <c r="A73"/>
      <c r="B73"/>
      <c r="C73" s="11" t="s">
        <v>57</v>
      </c>
      <c r="D73"/>
      <c r="E73"/>
      <c r="F73" s="4"/>
    </row>
    <row r="74" spans="1:6" ht="12.75">
      <c r="A74"/>
      <c r="B74" s="11"/>
      <c r="C74"/>
      <c r="D74"/>
      <c r="E74"/>
      <c r="F74" s="4"/>
    </row>
    <row r="75" spans="1:6" ht="12.75">
      <c r="A75"/>
      <c r="B75"/>
      <c r="C75"/>
      <c r="D75"/>
      <c r="E75"/>
      <c r="F75" s="4"/>
    </row>
    <row r="76" spans="1:6" ht="12.75">
      <c r="A76"/>
      <c r="B76"/>
      <c r="C76"/>
      <c r="D76"/>
      <c r="E76"/>
      <c r="F76" s="4"/>
    </row>
    <row r="77" spans="1:6" ht="12.75">
      <c r="A77"/>
      <c r="B77"/>
      <c r="C77"/>
      <c r="D77"/>
      <c r="E77"/>
      <c r="F77" s="4"/>
    </row>
    <row r="78" spans="1:6" ht="12.75">
      <c r="A78"/>
      <c r="B78"/>
      <c r="C78"/>
      <c r="D78"/>
      <c r="E78"/>
      <c r="F78" s="4"/>
    </row>
    <row r="79" spans="1:6" ht="12.75">
      <c r="A79"/>
      <c r="B79"/>
      <c r="C79"/>
      <c r="D79"/>
      <c r="E79"/>
      <c r="F79" s="4"/>
    </row>
    <row r="80" spans="1:11" ht="12.75">
      <c r="A80"/>
      <c r="B80"/>
      <c r="C80"/>
      <c r="D80"/>
      <c r="E80"/>
      <c r="F80"/>
      <c r="K80" s="6"/>
    </row>
    <row r="81" spans="1:6" ht="12.75">
      <c r="A81"/>
      <c r="B81"/>
      <c r="C81"/>
      <c r="D81"/>
      <c r="E81"/>
      <c r="F81" s="4"/>
    </row>
    <row r="82" spans="1:6" ht="12.75">
      <c r="A82"/>
      <c r="B82"/>
      <c r="C82"/>
      <c r="D82"/>
      <c r="E82"/>
      <c r="F82" s="4"/>
    </row>
    <row r="83" spans="1:6" ht="12.75">
      <c r="A83"/>
      <c r="B83"/>
      <c r="C83"/>
      <c r="D83"/>
      <c r="E83"/>
      <c r="F83" s="4"/>
    </row>
    <row r="84" spans="1:6" ht="12.75">
      <c r="A84"/>
      <c r="B84"/>
      <c r="C84"/>
      <c r="D84"/>
      <c r="E84"/>
      <c r="F84" s="4"/>
    </row>
    <row r="85" spans="1:6" ht="12.75">
      <c r="A85"/>
      <c r="B85"/>
      <c r="C85"/>
      <c r="D85"/>
      <c r="E85"/>
      <c r="F85" s="4"/>
    </row>
    <row r="86" spans="1:6" ht="12.75">
      <c r="A86"/>
      <c r="B86"/>
      <c r="C86"/>
      <c r="D86"/>
      <c r="E86"/>
      <c r="F86" s="4"/>
    </row>
    <row r="87" spans="1:6" ht="12.75">
      <c r="A87"/>
      <c r="B87"/>
      <c r="C87"/>
      <c r="D87"/>
      <c r="E87"/>
      <c r="F87" s="4"/>
    </row>
    <row r="88" spans="1:6" ht="12.75">
      <c r="A88"/>
      <c r="B88"/>
      <c r="C88"/>
      <c r="D88"/>
      <c r="E88"/>
      <c r="F88" s="4"/>
    </row>
    <row r="89" spans="1:6" ht="12.75">
      <c r="A89"/>
      <c r="B89"/>
      <c r="C89"/>
      <c r="D89"/>
      <c r="E89"/>
      <c r="F89" s="4"/>
    </row>
    <row r="90" spans="1:6" ht="12.75">
      <c r="A90"/>
      <c r="B90"/>
      <c r="C90"/>
      <c r="D90"/>
      <c r="E90"/>
      <c r="F90" s="4"/>
    </row>
    <row r="91" spans="1:6" ht="12.75">
      <c r="A91"/>
      <c r="B91"/>
      <c r="C91"/>
      <c r="D91"/>
      <c r="E91"/>
      <c r="F91" s="4"/>
    </row>
    <row r="92" spans="1:6" ht="12.75">
      <c r="A92"/>
      <c r="B92"/>
      <c r="C92"/>
      <c r="D92"/>
      <c r="E92"/>
      <c r="F92" s="4"/>
    </row>
    <row r="93" spans="1:6" ht="12.75">
      <c r="A93"/>
      <c r="B93"/>
      <c r="C93"/>
      <c r="D93"/>
      <c r="E93"/>
      <c r="F93" s="4"/>
    </row>
    <row r="94" spans="1:6" ht="12.75">
      <c r="A94"/>
      <c r="B94"/>
      <c r="C94"/>
      <c r="D94"/>
      <c r="E94"/>
      <c r="F94" s="4"/>
    </row>
    <row r="95" spans="1:6" ht="12.75">
      <c r="A95"/>
      <c r="B95"/>
      <c r="C95"/>
      <c r="D95"/>
      <c r="E95"/>
      <c r="F95" s="4"/>
    </row>
    <row r="96" spans="1:6" ht="12.75">
      <c r="A96"/>
      <c r="B96"/>
      <c r="C96"/>
      <c r="D96"/>
      <c r="E96"/>
      <c r="F96" s="4"/>
    </row>
    <row r="97" spans="1:6" ht="12.75">
      <c r="A97"/>
      <c r="B97"/>
      <c r="C97"/>
      <c r="D97"/>
      <c r="E97"/>
      <c r="F97" s="4"/>
    </row>
    <row r="98" spans="1:6" ht="12.75">
      <c r="A98"/>
      <c r="B98"/>
      <c r="C98"/>
      <c r="D98"/>
      <c r="E98"/>
      <c r="F98" s="4"/>
    </row>
    <row r="99" spans="1:6" ht="12.75">
      <c r="A99"/>
      <c r="B99"/>
      <c r="C99"/>
      <c r="D99"/>
      <c r="E99"/>
      <c r="F99" s="4"/>
    </row>
    <row r="100" spans="1:6" ht="12.75">
      <c r="A100"/>
      <c r="B100"/>
      <c r="C100"/>
      <c r="D100"/>
      <c r="E100"/>
      <c r="F100" s="4"/>
    </row>
    <row r="101" spans="1:6" ht="12.75">
      <c r="A101"/>
      <c r="B101"/>
      <c r="C101"/>
      <c r="D101"/>
      <c r="E101"/>
      <c r="F101" s="4"/>
    </row>
    <row r="102" spans="1:6" ht="12.75">
      <c r="A102"/>
      <c r="B102"/>
      <c r="C102"/>
      <c r="D102"/>
      <c r="E102"/>
      <c r="F102" s="4"/>
    </row>
    <row r="103" spans="1:6" ht="12.75">
      <c r="A103"/>
      <c r="B103"/>
      <c r="C103"/>
      <c r="D103"/>
      <c r="E103"/>
      <c r="F103" s="4"/>
    </row>
    <row r="104" spans="1:6" ht="12.75">
      <c r="A104"/>
      <c r="B104"/>
      <c r="C104"/>
      <c r="D104"/>
      <c r="E104"/>
      <c r="F104" s="4"/>
    </row>
    <row r="105" spans="1:6" ht="12.75">
      <c r="A105"/>
      <c r="B105"/>
      <c r="C105"/>
      <c r="D105"/>
      <c r="E105"/>
      <c r="F105" s="4"/>
    </row>
    <row r="106" spans="1:6" ht="12.75">
      <c r="A106"/>
      <c r="B106"/>
      <c r="C106"/>
      <c r="D106"/>
      <c r="E106"/>
      <c r="F106" s="4"/>
    </row>
    <row r="107" spans="1:6" ht="12.75">
      <c r="A107"/>
      <c r="B107"/>
      <c r="C107"/>
      <c r="D107"/>
      <c r="E107"/>
      <c r="F107" s="4"/>
    </row>
    <row r="108" spans="1:6" ht="12.75">
      <c r="A108"/>
      <c r="B108"/>
      <c r="C108"/>
      <c r="D108"/>
      <c r="E108"/>
      <c r="F108" s="4"/>
    </row>
    <row r="109" spans="1:6" ht="12.75">
      <c r="A109"/>
      <c r="B109"/>
      <c r="C109"/>
      <c r="D109"/>
      <c r="E109"/>
      <c r="F109" s="4"/>
    </row>
    <row r="110" spans="1:6" ht="12.75">
      <c r="A110"/>
      <c r="B110"/>
      <c r="C110"/>
      <c r="D110"/>
      <c r="E110"/>
      <c r="F110" s="4"/>
    </row>
    <row r="111" spans="1:6" ht="12.75">
      <c r="A111"/>
      <c r="B111"/>
      <c r="C111"/>
      <c r="D111"/>
      <c r="E111"/>
      <c r="F111" s="4"/>
    </row>
    <row r="112" spans="1:6" ht="12.75">
      <c r="A112"/>
      <c r="B112"/>
      <c r="C112"/>
      <c r="D112"/>
      <c r="E112"/>
      <c r="F112" s="15"/>
    </row>
    <row r="113" spans="1:6" ht="12.75">
      <c r="A113"/>
      <c r="B113"/>
      <c r="C113"/>
      <c r="D113"/>
      <c r="E113"/>
      <c r="F113" s="4"/>
    </row>
    <row r="114" spans="1:6" ht="12.75">
      <c r="A114"/>
      <c r="B114"/>
      <c r="C114"/>
      <c r="D114"/>
      <c r="E114"/>
      <c r="F114" s="16"/>
    </row>
    <row r="115" spans="1:6" ht="12.75">
      <c r="A115"/>
      <c r="B115"/>
      <c r="C115"/>
      <c r="D115"/>
      <c r="E115"/>
      <c r="F115" s="4"/>
    </row>
    <row r="116" spans="1:6" ht="12.75">
      <c r="A116"/>
      <c r="B116"/>
      <c r="C116"/>
      <c r="D116"/>
      <c r="E116"/>
      <c r="F116" s="4"/>
    </row>
    <row r="117" spans="1:6" ht="12.75">
      <c r="A117"/>
      <c r="B117"/>
      <c r="C117"/>
      <c r="D117"/>
      <c r="E117"/>
      <c r="F117" s="4"/>
    </row>
    <row r="118" spans="1:6" ht="12.75">
      <c r="A118"/>
      <c r="B118"/>
      <c r="C118"/>
      <c r="D118"/>
      <c r="E118"/>
      <c r="F118" s="4"/>
    </row>
    <row r="119" spans="1:6" ht="12.75">
      <c r="A119"/>
      <c r="B119"/>
      <c r="C119"/>
      <c r="D119"/>
      <c r="E119"/>
      <c r="F119" s="4"/>
    </row>
    <row r="120" spans="1:6" ht="12.75">
      <c r="A120"/>
      <c r="B120"/>
      <c r="C120"/>
      <c r="D120"/>
      <c r="E120"/>
      <c r="F120" s="4"/>
    </row>
    <row r="121" spans="1:6" ht="12.75">
      <c r="A121"/>
      <c r="B121"/>
      <c r="C121"/>
      <c r="D121"/>
      <c r="E121"/>
      <c r="F121" s="4"/>
    </row>
    <row r="122" spans="1:6" ht="12.75">
      <c r="A122"/>
      <c r="B122"/>
      <c r="C122"/>
      <c r="D122"/>
      <c r="E122"/>
      <c r="F122" s="4"/>
    </row>
    <row r="123" spans="1:6" ht="12.75">
      <c r="A123"/>
      <c r="B123"/>
      <c r="C123"/>
      <c r="D123"/>
      <c r="E123"/>
      <c r="F123" s="4"/>
    </row>
    <row r="124" spans="1:6" ht="12.75">
      <c r="A124"/>
      <c r="B124" s="4"/>
      <c r="C124" s="4"/>
      <c r="D124" s="4"/>
      <c r="E124" s="4"/>
      <c r="F124" s="4"/>
    </row>
    <row r="125" spans="1:6" ht="12.75">
      <c r="A125"/>
      <c r="B125" s="4"/>
      <c r="C125" s="4"/>
      <c r="D125" s="4"/>
      <c r="E125" s="4"/>
      <c r="F125" s="4"/>
    </row>
    <row r="126" spans="1:6" ht="12.75">
      <c r="A126"/>
      <c r="B126" s="4"/>
      <c r="C126" s="4"/>
      <c r="D126" s="4"/>
      <c r="E126" s="4"/>
      <c r="F126" s="4"/>
    </row>
    <row r="127" spans="1:6" ht="12.75">
      <c r="A127" s="4"/>
      <c r="B127" s="17"/>
      <c r="C127" s="4"/>
      <c r="D127" s="4"/>
      <c r="E127" s="4"/>
      <c r="F127" s="4"/>
    </row>
    <row r="128" spans="1:6" ht="12.75">
      <c r="A128" s="4"/>
      <c r="B128" s="4"/>
      <c r="C128" s="4"/>
      <c r="D128" s="4"/>
      <c r="E128" s="4"/>
      <c r="F128" s="4"/>
    </row>
    <row r="129" spans="1:6" ht="12.75">
      <c r="A129" s="4"/>
      <c r="B129" s="4"/>
      <c r="C129" s="4"/>
      <c r="D129" s="4"/>
      <c r="E129" s="4"/>
      <c r="F129" s="2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6" ht="12.75">
      <c r="A132" s="4"/>
      <c r="B132" s="4"/>
      <c r="C132" s="4"/>
      <c r="D132" s="4"/>
      <c r="E132" s="4"/>
      <c r="F132" s="18"/>
    </row>
    <row r="133" spans="1:5" ht="12.75">
      <c r="A133" s="4"/>
      <c r="B133" s="2"/>
      <c r="C133" s="2"/>
      <c r="D133" s="2"/>
      <c r="E133" s="2"/>
    </row>
    <row r="134" ht="12.75">
      <c r="A134" s="4"/>
    </row>
    <row r="135" ht="12.75">
      <c r="A135" s="4"/>
    </row>
    <row r="136" ht="12.75">
      <c r="A136" s="4"/>
    </row>
    <row r="137" ht="12.75">
      <c r="A137" s="2"/>
    </row>
  </sheetData>
  <sheetProtection selectLockedCells="1" selectUnlockedCells="1"/>
  <mergeCells count="5">
    <mergeCell ref="I3:K3"/>
    <mergeCell ref="B4:E4"/>
    <mergeCell ref="B68:E68"/>
    <mergeCell ref="B69:E69"/>
    <mergeCell ref="B70:E70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Suresh </dc:creator>
  <cp:keywords/>
  <dc:description/>
  <cp:lastModifiedBy>SURESH DEOLALKAR</cp:lastModifiedBy>
  <cp:lastPrinted>2017-12-13T05:59:55Z</cp:lastPrinted>
  <dcterms:created xsi:type="dcterms:W3CDTF">2017-12-03T03:25:50Z</dcterms:created>
  <dcterms:modified xsi:type="dcterms:W3CDTF">2019-02-24T10:24:16Z</dcterms:modified>
  <cp:category/>
  <cp:version/>
  <cp:contentType/>
  <cp:contentStatus/>
  <cp:revision>16</cp:revision>
</cp:coreProperties>
</file>